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MzYAilew45khQ5jEbGpJuQDd2XUobanYpIWjILgEkKALITsS8s90jDiDxHioOjpwQIHI1yqHXLK/cbWpIrs4w==" workbookSaltValue="mp+yjfN0a5zH8DirrGRQ9g=="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<sst xmlns="http://schemas.openxmlformats.org/spreadsheetml/2006/main" xmlns:r="http://schemas.openxmlformats.org/officeDocument/2006/relationships" count="114" uniqueCount="114">
  <si>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</si>
  <si>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</si>
  <si>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</si>
  <si>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</si>
  <si>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</si>
  <si>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</si>
  <si>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</si>
  <si>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</si>
  <si>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</si>
  <si>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</si>
  <si>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</si>
  <si>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</si>
  <si>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</si>
  <si>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</si>
  <si>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</si>
  <si>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</si>
  <si>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</si>
  <si>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</si>
  <si>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</si>
  <si>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</si>
  <si>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</si>
  <si>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</si>
  <si>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</si>
  <si>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</si>
  <si>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</si>
  <si>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</si>
  <si>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</si>
  <si>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</si>
  <si>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</si>
  <si>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</si>
  <si>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</si>
  <si>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</si>
  <si>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</si>
  <si>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</si>
  <si>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</si>
  <si>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</si>
  <si>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</si>
  <si>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</si>
  <si>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</si>
  <si>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</si>
  <si>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</si>
  <si>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</si>
  <si>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</si>
  <si>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</si>
  <si>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</si>
  <si>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</si>
  <si>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</si>
  <si>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</si>
  <si>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</si>
  <si>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</si>
  <si>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</si>
  <si>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</si>
  <si>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</si>
  <si>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</si>
  <si>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</si>
  <si>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</si>
  <si>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</si>
  <si>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</si>
  <si>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</si>
  <si>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</si>
  <si>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</si>
  <si>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</si>
  <si>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</si>
  <si>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</si>
  <si>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</si>
  <si>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</si>
  <si>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</si>
  <si>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</si>
  <si>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</si>
  <si>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</si>
  <si>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</si>
  <si>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</si>
  <si>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</si>
  <si>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</si>
  <si>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</si>
  <si>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</si>
  <si>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</si>
  <si>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</si>
  <si>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</si>
  <si>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</si>
  <si>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</si>
  <si>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</si>
  <si>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</si>
  <si>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</si>
  <si>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</si>
  <si>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</si>
  <si>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</si>
  <si>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</si>
  <si>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</si>
  <si>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</si>
  <si>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</si>
  <si>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</si>
  <si>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</si>
  <si>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</si>
  <si>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</si>
  <si>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更別村</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</si>
  <si>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</si>
  <si>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</si>
  <si>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</si>
  <si>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</si>
  <si>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</si>
  <si>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</si>
  <si>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</si>
  <si>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</si>
  <si>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</si>
  <si>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</si>
  <si>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</si>
  <si>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</si>
  <si>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</si>
  <si>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</si>
  <si>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</si>
  <si>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①100％を下回っておりますが、R3年度からは基準繰入を収益的収入で計上したことによりR2以前からの比較では増加している状況。以降はおおよそ横ばいで推移していくと見込まれる。
事業規模が小さく、経費はほぼ処理場の維持管理費が占めており、人口減少により使用料収入も減少傾向にあるため、現状だと比率の上昇は困難な状況。⑤経費回収率も減少しており、使用料収入だけでは汚水処理費用賄えていない状況のため、処理場の維持管理費の削減や料金の改定なども考えていく必要があります。
②類似団体平均を大きく上回っており経常収支がマイナスの為、剰余金も発生していない状態。①と同様に経営改善が必要。
③R3より一般会計からの繰入を事業別で計上し、前年比増となっている。流動資産（預金）は今後も僅かだが増加していく予定のため比率も上昇していくと見込まれる。償還についてもR13以降減少していく見込み。
④類似団体平均を大きく下回っているが、累積欠損率は類似団体を上回っており、資産の償却費用（将来的な更新費用）についての財源確保が課題である。
⑥維持管理費の増により汚水処理原価が上がっている状態です。
⑦施設利用率は整備計画当初に予定していた人口に比べ、現在の居住人口が少なく、類似団体平均を下回っている。
※R1　誤：0.00　正：33.33
⑧類似団体平均を上回っており、下水道未接続による料金収入減少の影響は小さい。</t>
  </si>
  <si>
    <t>減価償却率は類似団体平均を上回っており、施設・設備の老朽化が進んでいることを示しています。
管路については、法定耐用年数を超えるものは現時点ではありません。よって、改善率も0％となっております。</t>
  </si>
  <si>
    <t xml:space="preserve">今後、管渠の維持修繕・更新も行っていくため、資産の償却費用（将来的な更新費用）についての財源確保が課題である。
その為には維持管理費の減少や下水道料金の値上げが必要となり、
最適整備構想を基に中長期的な視野で資産管理と適正な下水道料金の在り方について検討していきます。
</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</si>
</sst>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0.25</c:v>
                </c:pt>
                <c:pt idx="2">
                  <c:v>5.e-002</c:v>
                </c:pt>
                <c:pt idx="3">
                  <c:v>3.e-002</c:v>
                </c:pt>
                <c:pt idx="4">
                  <c:v>3.e-002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formatCode="#,##0.00;&quot;△&quot;#,##0.00">
                  <c:v>0</c:v>
                </c:pt>
                <c:pt idx="1">
                  <c:v>37.880000000000003</c:v>
                </c:pt>
                <c:pt idx="2">
                  <c:v>34.85</c:v>
                </c:pt>
                <c:pt idx="3">
                  <c:v>31.82</c:v>
                </c:pt>
                <c:pt idx="4">
                  <c:v>30.3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50.14</c:v>
                </c:pt>
                <c:pt idx="1">
                  <c:v>54.83</c:v>
                </c:pt>
                <c:pt idx="2">
                  <c:v>66.53</c:v>
                </c:pt>
                <c:pt idx="3">
                  <c:v>52.35</c:v>
                </c:pt>
                <c:pt idx="4">
                  <c:v>46.25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93.07</c:v>
                </c:pt>
                <c:pt idx="1">
                  <c:v>93.33</c:v>
                </c:pt>
                <c:pt idx="2">
                  <c:v>95.15</c:v>
                </c:pt>
                <c:pt idx="3">
                  <c:v>95</c:v>
                </c:pt>
                <c:pt idx="4">
                  <c:v>94.38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84.98</c:v>
                </c:pt>
                <c:pt idx="1">
                  <c:v>84.7</c:v>
                </c:pt>
                <c:pt idx="2">
                  <c:v>84.67</c:v>
                </c:pt>
                <c:pt idx="3">
                  <c:v>84.39</c:v>
                </c:pt>
                <c:pt idx="4">
                  <c:v>83.96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63</c:v>
                </c:pt>
                <c:pt idx="1">
                  <c:v>64.52</c:v>
                </c:pt>
                <c:pt idx="2">
                  <c:v>88.8</c:v>
                </c:pt>
                <c:pt idx="3">
                  <c:v>85.49</c:v>
                </c:pt>
                <c:pt idx="4">
                  <c:v>78.88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103.6</c:v>
                </c:pt>
                <c:pt idx="1">
                  <c:v>106.37</c:v>
                </c:pt>
                <c:pt idx="2">
                  <c:v>106.07</c:v>
                </c:pt>
                <c:pt idx="3">
                  <c:v>105.5</c:v>
                </c:pt>
                <c:pt idx="4">
                  <c:v>106.35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43.84</c:v>
                </c:pt>
                <c:pt idx="1">
                  <c:v>45.88</c:v>
                </c:pt>
                <c:pt idx="2">
                  <c:v>47.92</c:v>
                </c:pt>
                <c:pt idx="3">
                  <c:v>49.95</c:v>
                </c:pt>
                <c:pt idx="4">
                  <c:v>51.99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23.06</c:v>
                </c:pt>
                <c:pt idx="1">
                  <c:v>20.34</c:v>
                </c:pt>
                <c:pt idx="2">
                  <c:v>21.85</c:v>
                </c:pt>
                <c:pt idx="3">
                  <c:v>25.19</c:v>
                </c:pt>
                <c:pt idx="4">
                  <c:v>25.46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formatCode="#,##0.00;&quot;△&quot;#,##0.00;&quot;-&quot;">
                  <c:v>0.19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596.84</c:v>
                </c:pt>
                <c:pt idx="1">
                  <c:v>750.17</c:v>
                </c:pt>
                <c:pt idx="2">
                  <c:v>797.81</c:v>
                </c:pt>
                <c:pt idx="3">
                  <c:v>932.26</c:v>
                </c:pt>
                <c:pt idx="4">
                  <c:v>1173.22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193.99</c:v>
                </c:pt>
                <c:pt idx="1">
                  <c:v>139.02000000000001</c:v>
                </c:pt>
                <c:pt idx="2">
                  <c:v>132.04</c:v>
                </c:pt>
                <c:pt idx="3">
                  <c:v>145.43</c:v>
                </c:pt>
                <c:pt idx="4">
                  <c:v>129.88999999999999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-57.87</c:v>
                </c:pt>
                <c:pt idx="1">
                  <c:v>-55.32</c:v>
                </c:pt>
                <c:pt idx="2">
                  <c:v>7.73</c:v>
                </c:pt>
                <c:pt idx="3">
                  <c:v>59.87</c:v>
                </c:pt>
                <c:pt idx="4">
                  <c:v>115.88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26.99</c:v>
                </c:pt>
                <c:pt idx="1">
                  <c:v>29.13</c:v>
                </c:pt>
                <c:pt idx="2">
                  <c:v>35.69</c:v>
                </c:pt>
                <c:pt idx="3">
                  <c:v>38.4</c:v>
                </c:pt>
                <c:pt idx="4">
                  <c:v>44.04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562.36</c:v>
                </c:pt>
                <c:pt idx="1">
                  <c:v>550.78</c:v>
                </c:pt>
                <c:pt idx="2">
                  <c:v>380</c:v>
                </c:pt>
                <c:pt idx="3">
                  <c:v>490.13</c:v>
                </c:pt>
                <c:pt idx="4">
                  <c:v>475.15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826.83</c:v>
                </c:pt>
                <c:pt idx="1">
                  <c:v>867.83</c:v>
                </c:pt>
                <c:pt idx="2">
                  <c:v>791.76</c:v>
                </c:pt>
                <c:pt idx="3">
                  <c:v>900.82</c:v>
                </c:pt>
                <c:pt idx="4">
                  <c:v>839.21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61.01</c:v>
                </c:pt>
                <c:pt idx="1">
                  <c:v>45.61</c:v>
                </c:pt>
                <c:pt idx="2">
                  <c:v>60.39</c:v>
                </c:pt>
                <c:pt idx="3">
                  <c:v>52.1</c:v>
                </c:pt>
                <c:pt idx="4">
                  <c:v>39.65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57.31</c:v>
                </c:pt>
                <c:pt idx="1">
                  <c:v>57.08</c:v>
                </c:pt>
                <c:pt idx="2">
                  <c:v>56.26</c:v>
                </c:pt>
                <c:pt idx="3">
                  <c:v>52.94</c:v>
                </c:pt>
                <c:pt idx="4">
                  <c:v>52.05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290.85000000000002</c:v>
                </c:pt>
                <c:pt idx="1">
                  <c:v>389.81</c:v>
                </c:pt>
                <c:pt idx="2">
                  <c:v>295.51</c:v>
                </c:pt>
                <c:pt idx="3">
                  <c:v>347.13</c:v>
                </c:pt>
                <c:pt idx="4">
                  <c:v>459.4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273.52</c:v>
                </c:pt>
                <c:pt idx="1">
                  <c:v>274.99</c:v>
                </c:pt>
                <c:pt idx="2">
                  <c:v>282.08999999999997</c:v>
                </c:pt>
                <c:pt idx="3">
                  <c:v>303.27999999999997</c:v>
                </c:pt>
                <c:pt idx="4">
                  <c:v>301.86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1" workbookViewId="0">
      <selection activeCell="BL47" sqref="BL47:BZ63"/>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更別村</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3129</v>
      </c>
      <c r="AM8" s="21"/>
      <c r="AN8" s="21"/>
      <c r="AO8" s="21"/>
      <c r="AP8" s="21"/>
      <c r="AQ8" s="21"/>
      <c r="AR8" s="21"/>
      <c r="AS8" s="21"/>
      <c r="AT8" s="7">
        <f>データ!T6</f>
        <v>176.9</v>
      </c>
      <c r="AU8" s="7"/>
      <c r="AV8" s="7"/>
      <c r="AW8" s="7"/>
      <c r="AX8" s="7"/>
      <c r="AY8" s="7"/>
      <c r="AZ8" s="7"/>
      <c r="BA8" s="7"/>
      <c r="BB8" s="7">
        <f>データ!U6</f>
        <v>17.690000000000001</v>
      </c>
      <c r="BC8" s="7"/>
      <c r="BD8" s="7"/>
      <c r="BE8" s="7"/>
      <c r="BF8" s="7"/>
      <c r="BG8" s="7"/>
      <c r="BH8" s="7"/>
      <c r="BI8" s="7"/>
      <c r="BJ8" s="3"/>
      <c r="BK8" s="3"/>
      <c r="BL8" s="27" t="s">
        <v>15</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40"/>
      <c r="BN9" s="49"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80.16</v>
      </c>
      <c r="J10" s="7"/>
      <c r="K10" s="7"/>
      <c r="L10" s="7"/>
      <c r="M10" s="7"/>
      <c r="N10" s="7"/>
      <c r="O10" s="7"/>
      <c r="P10" s="7">
        <f>データ!P6</f>
        <v>2.86</v>
      </c>
      <c r="Q10" s="7"/>
      <c r="R10" s="7"/>
      <c r="S10" s="7"/>
      <c r="T10" s="7"/>
      <c r="U10" s="7"/>
      <c r="V10" s="7"/>
      <c r="W10" s="7">
        <f>データ!Q6</f>
        <v>100</v>
      </c>
      <c r="X10" s="7"/>
      <c r="Y10" s="7"/>
      <c r="Z10" s="7"/>
      <c r="AA10" s="7"/>
      <c r="AB10" s="7"/>
      <c r="AC10" s="7"/>
      <c r="AD10" s="21">
        <f>データ!R6</f>
        <v>3680</v>
      </c>
      <c r="AE10" s="21"/>
      <c r="AF10" s="21"/>
      <c r="AG10" s="21"/>
      <c r="AH10" s="21"/>
      <c r="AI10" s="21"/>
      <c r="AJ10" s="21"/>
      <c r="AK10" s="2"/>
      <c r="AL10" s="21">
        <f>データ!V6</f>
        <v>89</v>
      </c>
      <c r="AM10" s="21"/>
      <c r="AN10" s="21"/>
      <c r="AO10" s="21"/>
      <c r="AP10" s="21"/>
      <c r="AQ10" s="21"/>
      <c r="AR10" s="21"/>
      <c r="AS10" s="21"/>
      <c r="AT10" s="7">
        <f>データ!W6</f>
        <v>0.11</v>
      </c>
      <c r="AU10" s="7"/>
      <c r="AV10" s="7"/>
      <c r="AW10" s="7"/>
      <c r="AX10" s="7"/>
      <c r="AY10" s="7"/>
      <c r="AZ10" s="7"/>
      <c r="BA10" s="7"/>
      <c r="BB10" s="7">
        <f>データ!X6</f>
        <v>809.09</v>
      </c>
      <c r="BC10" s="7"/>
      <c r="BD10" s="7"/>
      <c r="BE10" s="7"/>
      <c r="BF10" s="7"/>
      <c r="BG10" s="7"/>
      <c r="BH10" s="7"/>
      <c r="BI10" s="7"/>
      <c r="BJ10" s="2"/>
      <c r="BK10" s="2"/>
      <c r="BL10" s="29" t="s">
        <v>35</v>
      </c>
      <c r="BM10" s="41"/>
      <c r="BN10" s="50" t="s">
        <v>36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112</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113</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11</v>
      </c>
      <c r="J84" s="12" t="s">
        <v>47</v>
      </c>
      <c r="K84" s="12" t="s">
        <v>48</v>
      </c>
      <c r="L84" s="12" t="s">
        <v>4</v>
      </c>
      <c r="M84" s="12" t="s">
        <v>33</v>
      </c>
      <c r="N84" s="12" t="s">
        <v>50</v>
      </c>
      <c r="O84" s="12" t="s">
        <v>52</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LB4J0Dl4HZBT0FEjmGH5HPXs3idFJiX0SfNWawiAgBnZO6edUsNa3Gfr1co0JYEeE9nHmcZsL9rjjWKjQFHWnQ==" saltValue="0DX56kcTz91ohBNLOyRvM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53</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2" t="s">
        <v>54</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2</v>
      </c>
      <c r="C3" s="64" t="s">
        <v>56</v>
      </c>
      <c r="D3" s="64" t="s">
        <v>57</v>
      </c>
      <c r="E3" s="64" t="s">
        <v>7</v>
      </c>
      <c r="F3" s="64" t="s">
        <v>6</v>
      </c>
      <c r="G3" s="64" t="s">
        <v>25</v>
      </c>
      <c r="H3" s="70" t="s">
        <v>58</v>
      </c>
      <c r="I3" s="73"/>
      <c r="J3" s="73"/>
      <c r="K3" s="73"/>
      <c r="L3" s="73"/>
      <c r="M3" s="73"/>
      <c r="N3" s="73"/>
      <c r="O3" s="73"/>
      <c r="P3" s="73"/>
      <c r="Q3" s="73"/>
      <c r="R3" s="73"/>
      <c r="S3" s="73"/>
      <c r="T3" s="73"/>
      <c r="U3" s="73"/>
      <c r="V3" s="73"/>
      <c r="W3" s="73"/>
      <c r="X3" s="78"/>
      <c r="Y3" s="81" t="s">
        <v>51</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13</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2" t="s">
        <v>59</v>
      </c>
      <c r="B4" s="65"/>
      <c r="C4" s="65"/>
      <c r="D4" s="65"/>
      <c r="E4" s="65"/>
      <c r="F4" s="65"/>
      <c r="G4" s="65"/>
      <c r="H4" s="71"/>
      <c r="I4" s="74"/>
      <c r="J4" s="74"/>
      <c r="K4" s="74"/>
      <c r="L4" s="74"/>
      <c r="M4" s="74"/>
      <c r="N4" s="74"/>
      <c r="O4" s="74"/>
      <c r="P4" s="74"/>
      <c r="Q4" s="74"/>
      <c r="R4" s="74"/>
      <c r="S4" s="74"/>
      <c r="T4" s="74"/>
      <c r="U4" s="74"/>
      <c r="V4" s="74"/>
      <c r="W4" s="74"/>
      <c r="X4" s="79"/>
      <c r="Y4" s="82" t="s">
        <v>49</v>
      </c>
      <c r="Z4" s="82"/>
      <c r="AA4" s="82"/>
      <c r="AB4" s="82"/>
      <c r="AC4" s="82"/>
      <c r="AD4" s="82"/>
      <c r="AE4" s="82"/>
      <c r="AF4" s="82"/>
      <c r="AG4" s="82"/>
      <c r="AH4" s="82"/>
      <c r="AI4" s="82"/>
      <c r="AJ4" s="82" t="s">
        <v>43</v>
      </c>
      <c r="AK4" s="82"/>
      <c r="AL4" s="82"/>
      <c r="AM4" s="82"/>
      <c r="AN4" s="82"/>
      <c r="AO4" s="82"/>
      <c r="AP4" s="82"/>
      <c r="AQ4" s="82"/>
      <c r="AR4" s="82"/>
      <c r="AS4" s="82"/>
      <c r="AT4" s="82"/>
      <c r="AU4" s="82" t="s">
        <v>28</v>
      </c>
      <c r="AV4" s="82"/>
      <c r="AW4" s="82"/>
      <c r="AX4" s="82"/>
      <c r="AY4" s="82"/>
      <c r="AZ4" s="82"/>
      <c r="BA4" s="82"/>
      <c r="BB4" s="82"/>
      <c r="BC4" s="82"/>
      <c r="BD4" s="82"/>
      <c r="BE4" s="82"/>
      <c r="BF4" s="82" t="s">
        <v>61</v>
      </c>
      <c r="BG4" s="82"/>
      <c r="BH4" s="82"/>
      <c r="BI4" s="82"/>
      <c r="BJ4" s="82"/>
      <c r="BK4" s="82"/>
      <c r="BL4" s="82"/>
      <c r="BM4" s="82"/>
      <c r="BN4" s="82"/>
      <c r="BO4" s="82"/>
      <c r="BP4" s="82"/>
      <c r="BQ4" s="82" t="s">
        <v>0</v>
      </c>
      <c r="BR4" s="82"/>
      <c r="BS4" s="82"/>
      <c r="BT4" s="82"/>
      <c r="BU4" s="82"/>
      <c r="BV4" s="82"/>
      <c r="BW4" s="82"/>
      <c r="BX4" s="82"/>
      <c r="BY4" s="82"/>
      <c r="BZ4" s="82"/>
      <c r="CA4" s="82"/>
      <c r="CB4" s="82" t="s">
        <v>60</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8">
      <c r="A5" s="62" t="s">
        <v>68</v>
      </c>
      <c r="B5" s="66"/>
      <c r="C5" s="66"/>
      <c r="D5" s="66"/>
      <c r="E5" s="66"/>
      <c r="F5" s="66"/>
      <c r="G5" s="66"/>
      <c r="H5" s="72" t="s">
        <v>55</v>
      </c>
      <c r="I5" s="72" t="s">
        <v>69</v>
      </c>
      <c r="J5" s="72" t="s">
        <v>70</v>
      </c>
      <c r="K5" s="72" t="s">
        <v>71</v>
      </c>
      <c r="L5" s="72" t="s">
        <v>72</v>
      </c>
      <c r="M5" s="72" t="s">
        <v>8</v>
      </c>
      <c r="N5" s="72" t="s">
        <v>73</v>
      </c>
      <c r="O5" s="72" t="s">
        <v>74</v>
      </c>
      <c r="P5" s="72" t="s">
        <v>75</v>
      </c>
      <c r="Q5" s="72" t="s">
        <v>76</v>
      </c>
      <c r="R5" s="72" t="s">
        <v>77</v>
      </c>
      <c r="S5" s="72" t="s">
        <v>78</v>
      </c>
      <c r="T5" s="72" t="s">
        <v>79</v>
      </c>
      <c r="U5" s="72" t="s">
        <v>62</v>
      </c>
      <c r="V5" s="72" t="s">
        <v>80</v>
      </c>
      <c r="W5" s="72" t="s">
        <v>81</v>
      </c>
      <c r="X5" s="72" t="s">
        <v>82</v>
      </c>
      <c r="Y5" s="72" t="s">
        <v>83</v>
      </c>
      <c r="Z5" s="72" t="s">
        <v>84</v>
      </c>
      <c r="AA5" s="72" t="s">
        <v>85</v>
      </c>
      <c r="AB5" s="72" t="s">
        <v>86</v>
      </c>
      <c r="AC5" s="72" t="s">
        <v>87</v>
      </c>
      <c r="AD5" s="72" t="s">
        <v>89</v>
      </c>
      <c r="AE5" s="72" t="s">
        <v>90</v>
      </c>
      <c r="AF5" s="72" t="s">
        <v>91</v>
      </c>
      <c r="AG5" s="72" t="s">
        <v>92</v>
      </c>
      <c r="AH5" s="72" t="s">
        <v>93</v>
      </c>
      <c r="AI5" s="72" t="s">
        <v>42</v>
      </c>
      <c r="AJ5" s="72" t="s">
        <v>83</v>
      </c>
      <c r="AK5" s="72" t="s">
        <v>84</v>
      </c>
      <c r="AL5" s="72" t="s">
        <v>85</v>
      </c>
      <c r="AM5" s="72" t="s">
        <v>86</v>
      </c>
      <c r="AN5" s="72" t="s">
        <v>87</v>
      </c>
      <c r="AO5" s="72" t="s">
        <v>89</v>
      </c>
      <c r="AP5" s="72" t="s">
        <v>90</v>
      </c>
      <c r="AQ5" s="72" t="s">
        <v>91</v>
      </c>
      <c r="AR5" s="72" t="s">
        <v>92</v>
      </c>
      <c r="AS5" s="72" t="s">
        <v>93</v>
      </c>
      <c r="AT5" s="72" t="s">
        <v>88</v>
      </c>
      <c r="AU5" s="72" t="s">
        <v>83</v>
      </c>
      <c r="AV5" s="72" t="s">
        <v>84</v>
      </c>
      <c r="AW5" s="72" t="s">
        <v>85</v>
      </c>
      <c r="AX5" s="72" t="s">
        <v>86</v>
      </c>
      <c r="AY5" s="72" t="s">
        <v>87</v>
      </c>
      <c r="AZ5" s="72" t="s">
        <v>89</v>
      </c>
      <c r="BA5" s="72" t="s">
        <v>90</v>
      </c>
      <c r="BB5" s="72" t="s">
        <v>91</v>
      </c>
      <c r="BC5" s="72" t="s">
        <v>92</v>
      </c>
      <c r="BD5" s="72" t="s">
        <v>93</v>
      </c>
      <c r="BE5" s="72" t="s">
        <v>88</v>
      </c>
      <c r="BF5" s="72" t="s">
        <v>83</v>
      </c>
      <c r="BG5" s="72" t="s">
        <v>84</v>
      </c>
      <c r="BH5" s="72" t="s">
        <v>85</v>
      </c>
      <c r="BI5" s="72" t="s">
        <v>86</v>
      </c>
      <c r="BJ5" s="72" t="s">
        <v>87</v>
      </c>
      <c r="BK5" s="72" t="s">
        <v>89</v>
      </c>
      <c r="BL5" s="72" t="s">
        <v>90</v>
      </c>
      <c r="BM5" s="72" t="s">
        <v>91</v>
      </c>
      <c r="BN5" s="72" t="s">
        <v>92</v>
      </c>
      <c r="BO5" s="72" t="s">
        <v>93</v>
      </c>
      <c r="BP5" s="72" t="s">
        <v>88</v>
      </c>
      <c r="BQ5" s="72" t="s">
        <v>83</v>
      </c>
      <c r="BR5" s="72" t="s">
        <v>84</v>
      </c>
      <c r="BS5" s="72" t="s">
        <v>85</v>
      </c>
      <c r="BT5" s="72" t="s">
        <v>86</v>
      </c>
      <c r="BU5" s="72" t="s">
        <v>87</v>
      </c>
      <c r="BV5" s="72" t="s">
        <v>89</v>
      </c>
      <c r="BW5" s="72" t="s">
        <v>90</v>
      </c>
      <c r="BX5" s="72" t="s">
        <v>91</v>
      </c>
      <c r="BY5" s="72" t="s">
        <v>92</v>
      </c>
      <c r="BZ5" s="72" t="s">
        <v>93</v>
      </c>
      <c r="CA5" s="72" t="s">
        <v>88</v>
      </c>
      <c r="CB5" s="72" t="s">
        <v>83</v>
      </c>
      <c r="CC5" s="72" t="s">
        <v>84</v>
      </c>
      <c r="CD5" s="72" t="s">
        <v>85</v>
      </c>
      <c r="CE5" s="72" t="s">
        <v>86</v>
      </c>
      <c r="CF5" s="72" t="s">
        <v>87</v>
      </c>
      <c r="CG5" s="72" t="s">
        <v>89</v>
      </c>
      <c r="CH5" s="72" t="s">
        <v>90</v>
      </c>
      <c r="CI5" s="72" t="s">
        <v>91</v>
      </c>
      <c r="CJ5" s="72" t="s">
        <v>92</v>
      </c>
      <c r="CK5" s="72" t="s">
        <v>93</v>
      </c>
      <c r="CL5" s="72" t="s">
        <v>88</v>
      </c>
      <c r="CM5" s="72" t="s">
        <v>83</v>
      </c>
      <c r="CN5" s="72" t="s">
        <v>84</v>
      </c>
      <c r="CO5" s="72" t="s">
        <v>85</v>
      </c>
      <c r="CP5" s="72" t="s">
        <v>86</v>
      </c>
      <c r="CQ5" s="72" t="s">
        <v>87</v>
      </c>
      <c r="CR5" s="72" t="s">
        <v>89</v>
      </c>
      <c r="CS5" s="72" t="s">
        <v>90</v>
      </c>
      <c r="CT5" s="72" t="s">
        <v>91</v>
      </c>
      <c r="CU5" s="72" t="s">
        <v>92</v>
      </c>
      <c r="CV5" s="72" t="s">
        <v>93</v>
      </c>
      <c r="CW5" s="72" t="s">
        <v>88</v>
      </c>
      <c r="CX5" s="72" t="s">
        <v>83</v>
      </c>
      <c r="CY5" s="72" t="s">
        <v>84</v>
      </c>
      <c r="CZ5" s="72" t="s">
        <v>85</v>
      </c>
      <c r="DA5" s="72" t="s">
        <v>86</v>
      </c>
      <c r="DB5" s="72" t="s">
        <v>87</v>
      </c>
      <c r="DC5" s="72" t="s">
        <v>89</v>
      </c>
      <c r="DD5" s="72" t="s">
        <v>90</v>
      </c>
      <c r="DE5" s="72" t="s">
        <v>91</v>
      </c>
      <c r="DF5" s="72" t="s">
        <v>92</v>
      </c>
      <c r="DG5" s="72" t="s">
        <v>93</v>
      </c>
      <c r="DH5" s="72" t="s">
        <v>88</v>
      </c>
      <c r="DI5" s="72" t="s">
        <v>83</v>
      </c>
      <c r="DJ5" s="72" t="s">
        <v>84</v>
      </c>
      <c r="DK5" s="72" t="s">
        <v>85</v>
      </c>
      <c r="DL5" s="72" t="s">
        <v>86</v>
      </c>
      <c r="DM5" s="72" t="s">
        <v>87</v>
      </c>
      <c r="DN5" s="72" t="s">
        <v>89</v>
      </c>
      <c r="DO5" s="72" t="s">
        <v>90</v>
      </c>
      <c r="DP5" s="72" t="s">
        <v>91</v>
      </c>
      <c r="DQ5" s="72" t="s">
        <v>92</v>
      </c>
      <c r="DR5" s="72" t="s">
        <v>93</v>
      </c>
      <c r="DS5" s="72" t="s">
        <v>88</v>
      </c>
      <c r="DT5" s="72" t="s">
        <v>83</v>
      </c>
      <c r="DU5" s="72" t="s">
        <v>84</v>
      </c>
      <c r="DV5" s="72" t="s">
        <v>85</v>
      </c>
      <c r="DW5" s="72" t="s">
        <v>86</v>
      </c>
      <c r="DX5" s="72" t="s">
        <v>87</v>
      </c>
      <c r="DY5" s="72" t="s">
        <v>89</v>
      </c>
      <c r="DZ5" s="72" t="s">
        <v>90</v>
      </c>
      <c r="EA5" s="72" t="s">
        <v>91</v>
      </c>
      <c r="EB5" s="72" t="s">
        <v>92</v>
      </c>
      <c r="EC5" s="72" t="s">
        <v>93</v>
      </c>
      <c r="ED5" s="72" t="s">
        <v>88</v>
      </c>
      <c r="EE5" s="72" t="s">
        <v>83</v>
      </c>
      <c r="EF5" s="72" t="s">
        <v>84</v>
      </c>
      <c r="EG5" s="72" t="s">
        <v>85</v>
      </c>
      <c r="EH5" s="72" t="s">
        <v>86</v>
      </c>
      <c r="EI5" s="72" t="s">
        <v>87</v>
      </c>
      <c r="EJ5" s="72" t="s">
        <v>89</v>
      </c>
      <c r="EK5" s="72" t="s">
        <v>90</v>
      </c>
      <c r="EL5" s="72" t="s">
        <v>91</v>
      </c>
      <c r="EM5" s="72" t="s">
        <v>92</v>
      </c>
      <c r="EN5" s="72" t="s">
        <v>93</v>
      </c>
      <c r="EO5" s="72" t="s">
        <v>88</v>
      </c>
    </row>
    <row r="6" spans="1:148" s="61" customFormat="1">
      <c r="A6" s="62" t="s">
        <v>94</v>
      </c>
      <c r="B6" s="67">
        <f t="shared" ref="B6:X6" si="1">B7</f>
        <v>2023</v>
      </c>
      <c r="C6" s="67">
        <f t="shared" si="1"/>
        <v>16390</v>
      </c>
      <c r="D6" s="67">
        <f t="shared" si="1"/>
        <v>46</v>
      </c>
      <c r="E6" s="67">
        <f t="shared" si="1"/>
        <v>17</v>
      </c>
      <c r="F6" s="67">
        <f t="shared" si="1"/>
        <v>5</v>
      </c>
      <c r="G6" s="67">
        <f t="shared" si="1"/>
        <v>0</v>
      </c>
      <c r="H6" s="67" t="str">
        <f t="shared" si="1"/>
        <v>北海道　更別村</v>
      </c>
      <c r="I6" s="67" t="str">
        <f t="shared" si="1"/>
        <v>法適用</v>
      </c>
      <c r="J6" s="67" t="str">
        <f t="shared" si="1"/>
        <v>下水道事業</v>
      </c>
      <c r="K6" s="67" t="str">
        <f t="shared" si="1"/>
        <v>農業集落排水</v>
      </c>
      <c r="L6" s="67" t="str">
        <f t="shared" si="1"/>
        <v>F2</v>
      </c>
      <c r="M6" s="67" t="str">
        <f t="shared" si="1"/>
        <v>非設置</v>
      </c>
      <c r="N6" s="75" t="str">
        <f t="shared" si="1"/>
        <v>-</v>
      </c>
      <c r="O6" s="75">
        <f t="shared" si="1"/>
        <v>80.16</v>
      </c>
      <c r="P6" s="75">
        <f t="shared" si="1"/>
        <v>2.86</v>
      </c>
      <c r="Q6" s="75">
        <f t="shared" si="1"/>
        <v>100</v>
      </c>
      <c r="R6" s="75">
        <f t="shared" si="1"/>
        <v>3680</v>
      </c>
      <c r="S6" s="75">
        <f t="shared" si="1"/>
        <v>3129</v>
      </c>
      <c r="T6" s="75">
        <f t="shared" si="1"/>
        <v>176.9</v>
      </c>
      <c r="U6" s="75">
        <f t="shared" si="1"/>
        <v>17.690000000000001</v>
      </c>
      <c r="V6" s="75">
        <f t="shared" si="1"/>
        <v>89</v>
      </c>
      <c r="W6" s="75">
        <f t="shared" si="1"/>
        <v>0.11</v>
      </c>
      <c r="X6" s="75">
        <f t="shared" si="1"/>
        <v>809.09</v>
      </c>
      <c r="Y6" s="83">
        <f t="shared" ref="Y6:AH6" si="2">IF(Y7="",NA(),Y7)</f>
        <v>63</v>
      </c>
      <c r="Z6" s="83">
        <f t="shared" si="2"/>
        <v>64.52</v>
      </c>
      <c r="AA6" s="83">
        <f t="shared" si="2"/>
        <v>88.8</v>
      </c>
      <c r="AB6" s="83">
        <f t="shared" si="2"/>
        <v>85.49</v>
      </c>
      <c r="AC6" s="83">
        <f t="shared" si="2"/>
        <v>78.88</v>
      </c>
      <c r="AD6" s="83">
        <f t="shared" si="2"/>
        <v>103.6</v>
      </c>
      <c r="AE6" s="83">
        <f t="shared" si="2"/>
        <v>106.37</v>
      </c>
      <c r="AF6" s="83">
        <f t="shared" si="2"/>
        <v>106.07</v>
      </c>
      <c r="AG6" s="83">
        <f t="shared" si="2"/>
        <v>105.5</v>
      </c>
      <c r="AH6" s="83">
        <f t="shared" si="2"/>
        <v>106.35</v>
      </c>
      <c r="AI6" s="75" t="str">
        <f>IF(AI7="","",IF(AI7="-","【-】","【"&amp;SUBSTITUTE(TEXT(AI7,"#,##0.00"),"-","△")&amp;"】"))</f>
        <v>【104.44】</v>
      </c>
      <c r="AJ6" s="83">
        <f t="shared" ref="AJ6:AS6" si="3">IF(AJ7="",NA(),AJ7)</f>
        <v>596.84</v>
      </c>
      <c r="AK6" s="83">
        <f t="shared" si="3"/>
        <v>750.17</v>
      </c>
      <c r="AL6" s="83">
        <f t="shared" si="3"/>
        <v>797.81</v>
      </c>
      <c r="AM6" s="83">
        <f t="shared" si="3"/>
        <v>932.26</v>
      </c>
      <c r="AN6" s="83">
        <f t="shared" si="3"/>
        <v>1173.22</v>
      </c>
      <c r="AO6" s="83">
        <f t="shared" si="3"/>
        <v>193.99</v>
      </c>
      <c r="AP6" s="83">
        <f t="shared" si="3"/>
        <v>139.02000000000001</v>
      </c>
      <c r="AQ6" s="83">
        <f t="shared" si="3"/>
        <v>132.04</v>
      </c>
      <c r="AR6" s="83">
        <f t="shared" si="3"/>
        <v>145.43</v>
      </c>
      <c r="AS6" s="83">
        <f t="shared" si="3"/>
        <v>129.88999999999999</v>
      </c>
      <c r="AT6" s="75" t="str">
        <f>IF(AT7="","",IF(AT7="-","【-】","【"&amp;SUBSTITUTE(TEXT(AT7,"#,##0.00"),"-","△")&amp;"】"))</f>
        <v>【124.06】</v>
      </c>
      <c r="AU6" s="83">
        <f t="shared" ref="AU6:BD6" si="4">IF(AU7="",NA(),AU7)</f>
        <v>-57.87</v>
      </c>
      <c r="AV6" s="83">
        <f t="shared" si="4"/>
        <v>-55.32</v>
      </c>
      <c r="AW6" s="83">
        <f t="shared" si="4"/>
        <v>7.73</v>
      </c>
      <c r="AX6" s="83">
        <f t="shared" si="4"/>
        <v>59.87</v>
      </c>
      <c r="AY6" s="83">
        <f t="shared" si="4"/>
        <v>115.88</v>
      </c>
      <c r="AZ6" s="83">
        <f t="shared" si="4"/>
        <v>26.99</v>
      </c>
      <c r="BA6" s="83">
        <f t="shared" si="4"/>
        <v>29.13</v>
      </c>
      <c r="BB6" s="83">
        <f t="shared" si="4"/>
        <v>35.69</v>
      </c>
      <c r="BC6" s="83">
        <f t="shared" si="4"/>
        <v>38.4</v>
      </c>
      <c r="BD6" s="83">
        <f t="shared" si="4"/>
        <v>44.04</v>
      </c>
      <c r="BE6" s="75" t="str">
        <f>IF(BE7="","",IF(BE7="-","【-】","【"&amp;SUBSTITUTE(TEXT(BE7,"#,##0.00"),"-","△")&amp;"】"))</f>
        <v>【42.02】</v>
      </c>
      <c r="BF6" s="83">
        <f t="shared" ref="BF6:BO6" si="5">IF(BF7="",NA(),BF7)</f>
        <v>562.36</v>
      </c>
      <c r="BG6" s="83">
        <f t="shared" si="5"/>
        <v>550.78</v>
      </c>
      <c r="BH6" s="83">
        <f t="shared" si="5"/>
        <v>380</v>
      </c>
      <c r="BI6" s="83">
        <f t="shared" si="5"/>
        <v>490.13</v>
      </c>
      <c r="BJ6" s="83">
        <f t="shared" si="5"/>
        <v>475.15</v>
      </c>
      <c r="BK6" s="83">
        <f t="shared" si="5"/>
        <v>826.83</v>
      </c>
      <c r="BL6" s="83">
        <f t="shared" si="5"/>
        <v>867.83</v>
      </c>
      <c r="BM6" s="83">
        <f t="shared" si="5"/>
        <v>791.76</v>
      </c>
      <c r="BN6" s="83">
        <f t="shared" si="5"/>
        <v>900.82</v>
      </c>
      <c r="BO6" s="83">
        <f t="shared" si="5"/>
        <v>839.21</v>
      </c>
      <c r="BP6" s="75" t="str">
        <f>IF(BP7="","",IF(BP7="-","【-】","【"&amp;SUBSTITUTE(TEXT(BP7,"#,##0.00"),"-","△")&amp;"】"))</f>
        <v>【785.10】</v>
      </c>
      <c r="BQ6" s="83">
        <f t="shared" ref="BQ6:BZ6" si="6">IF(BQ7="",NA(),BQ7)</f>
        <v>61.01</v>
      </c>
      <c r="BR6" s="83">
        <f t="shared" si="6"/>
        <v>45.61</v>
      </c>
      <c r="BS6" s="83">
        <f t="shared" si="6"/>
        <v>60.39</v>
      </c>
      <c r="BT6" s="83">
        <f t="shared" si="6"/>
        <v>52.1</v>
      </c>
      <c r="BU6" s="83">
        <f t="shared" si="6"/>
        <v>39.65</v>
      </c>
      <c r="BV6" s="83">
        <f t="shared" si="6"/>
        <v>57.31</v>
      </c>
      <c r="BW6" s="83">
        <f t="shared" si="6"/>
        <v>57.08</v>
      </c>
      <c r="BX6" s="83">
        <f t="shared" si="6"/>
        <v>56.26</v>
      </c>
      <c r="BY6" s="83">
        <f t="shared" si="6"/>
        <v>52.94</v>
      </c>
      <c r="BZ6" s="83">
        <f t="shared" si="6"/>
        <v>52.05</v>
      </c>
      <c r="CA6" s="75" t="str">
        <f>IF(CA7="","",IF(CA7="-","【-】","【"&amp;SUBSTITUTE(TEXT(CA7,"#,##0.00"),"-","△")&amp;"】"))</f>
        <v>【56.93】</v>
      </c>
      <c r="CB6" s="83">
        <f t="shared" ref="CB6:CK6" si="7">IF(CB7="",NA(),CB7)</f>
        <v>290.85000000000002</v>
      </c>
      <c r="CC6" s="83">
        <f t="shared" si="7"/>
        <v>389.81</v>
      </c>
      <c r="CD6" s="83">
        <f t="shared" si="7"/>
        <v>295.51</v>
      </c>
      <c r="CE6" s="83">
        <f t="shared" si="7"/>
        <v>347.13</v>
      </c>
      <c r="CF6" s="83">
        <f t="shared" si="7"/>
        <v>459.4</v>
      </c>
      <c r="CG6" s="83">
        <f t="shared" si="7"/>
        <v>273.52</v>
      </c>
      <c r="CH6" s="83">
        <f t="shared" si="7"/>
        <v>274.99</v>
      </c>
      <c r="CI6" s="83">
        <f t="shared" si="7"/>
        <v>282.08999999999997</v>
      </c>
      <c r="CJ6" s="83">
        <f t="shared" si="7"/>
        <v>303.27999999999997</v>
      </c>
      <c r="CK6" s="83">
        <f t="shared" si="7"/>
        <v>301.86</v>
      </c>
      <c r="CL6" s="75" t="str">
        <f>IF(CL7="","",IF(CL7="-","【-】","【"&amp;SUBSTITUTE(TEXT(CL7,"#,##0.00"),"-","△")&amp;"】"))</f>
        <v>【271.15】</v>
      </c>
      <c r="CM6" s="75">
        <f t="shared" ref="CM6:CV6" si="8">IF(CM7="",NA(),CM7)</f>
        <v>0</v>
      </c>
      <c r="CN6" s="83">
        <f t="shared" si="8"/>
        <v>37.880000000000003</v>
      </c>
      <c r="CO6" s="83">
        <f t="shared" si="8"/>
        <v>34.85</v>
      </c>
      <c r="CP6" s="83">
        <f t="shared" si="8"/>
        <v>31.82</v>
      </c>
      <c r="CQ6" s="83">
        <f t="shared" si="8"/>
        <v>30.3</v>
      </c>
      <c r="CR6" s="83">
        <f t="shared" si="8"/>
        <v>50.14</v>
      </c>
      <c r="CS6" s="83">
        <f t="shared" si="8"/>
        <v>54.83</v>
      </c>
      <c r="CT6" s="83">
        <f t="shared" si="8"/>
        <v>66.53</v>
      </c>
      <c r="CU6" s="83">
        <f t="shared" si="8"/>
        <v>52.35</v>
      </c>
      <c r="CV6" s="83">
        <f t="shared" si="8"/>
        <v>46.25</v>
      </c>
      <c r="CW6" s="75" t="str">
        <f>IF(CW7="","",IF(CW7="-","【-】","【"&amp;SUBSTITUTE(TEXT(CW7,"#,##0.00"),"-","△")&amp;"】"))</f>
        <v>【49.87】</v>
      </c>
      <c r="CX6" s="83">
        <f t="shared" ref="CX6:DG6" si="9">IF(CX7="",NA(),CX7)</f>
        <v>93.07</v>
      </c>
      <c r="CY6" s="83">
        <f t="shared" si="9"/>
        <v>93.33</v>
      </c>
      <c r="CZ6" s="83">
        <f t="shared" si="9"/>
        <v>95.15</v>
      </c>
      <c r="DA6" s="83">
        <f t="shared" si="9"/>
        <v>95</v>
      </c>
      <c r="DB6" s="83">
        <f t="shared" si="9"/>
        <v>94.38</v>
      </c>
      <c r="DC6" s="83">
        <f t="shared" si="9"/>
        <v>84.98</v>
      </c>
      <c r="DD6" s="83">
        <f t="shared" si="9"/>
        <v>84.7</v>
      </c>
      <c r="DE6" s="83">
        <f t="shared" si="9"/>
        <v>84.67</v>
      </c>
      <c r="DF6" s="83">
        <f t="shared" si="9"/>
        <v>84.39</v>
      </c>
      <c r="DG6" s="83">
        <f t="shared" si="9"/>
        <v>83.96</v>
      </c>
      <c r="DH6" s="75" t="str">
        <f>IF(DH7="","",IF(DH7="-","【-】","【"&amp;SUBSTITUTE(TEXT(DH7,"#,##0.00"),"-","△")&amp;"】"))</f>
        <v>【87.54】</v>
      </c>
      <c r="DI6" s="83">
        <f t="shared" ref="DI6:DR6" si="10">IF(DI7="",NA(),DI7)</f>
        <v>43.84</v>
      </c>
      <c r="DJ6" s="83">
        <f t="shared" si="10"/>
        <v>45.88</v>
      </c>
      <c r="DK6" s="83">
        <f t="shared" si="10"/>
        <v>47.92</v>
      </c>
      <c r="DL6" s="83">
        <f t="shared" si="10"/>
        <v>49.95</v>
      </c>
      <c r="DM6" s="83">
        <f t="shared" si="10"/>
        <v>51.99</v>
      </c>
      <c r="DN6" s="83">
        <f t="shared" si="10"/>
        <v>23.06</v>
      </c>
      <c r="DO6" s="83">
        <f t="shared" si="10"/>
        <v>20.34</v>
      </c>
      <c r="DP6" s="83">
        <f t="shared" si="10"/>
        <v>21.85</v>
      </c>
      <c r="DQ6" s="83">
        <f t="shared" si="10"/>
        <v>25.19</v>
      </c>
      <c r="DR6" s="83">
        <f t="shared" si="10"/>
        <v>25.46</v>
      </c>
      <c r="DS6" s="75" t="str">
        <f>IF(DS7="","",IF(DS7="-","【-】","【"&amp;SUBSTITUTE(TEXT(DS7,"#,##0.00"),"-","△")&amp;"】"))</f>
        <v>【28.42】</v>
      </c>
      <c r="DT6" s="75">
        <f t="shared" ref="DT6:EC6" si="11">IF(DT7="",NA(),DT7)</f>
        <v>0</v>
      </c>
      <c r="DU6" s="75">
        <f t="shared" si="11"/>
        <v>0</v>
      </c>
      <c r="DV6" s="75">
        <f t="shared" si="11"/>
        <v>0</v>
      </c>
      <c r="DW6" s="75">
        <f t="shared" si="11"/>
        <v>0</v>
      </c>
      <c r="DX6" s="75">
        <f t="shared" si="11"/>
        <v>0</v>
      </c>
      <c r="DY6" s="75">
        <f t="shared" si="11"/>
        <v>0</v>
      </c>
      <c r="DZ6" s="75">
        <f t="shared" si="11"/>
        <v>0</v>
      </c>
      <c r="EA6" s="75">
        <f t="shared" si="11"/>
        <v>0</v>
      </c>
      <c r="EB6" s="75">
        <f t="shared" si="11"/>
        <v>0</v>
      </c>
      <c r="EC6" s="83">
        <f t="shared" si="11"/>
        <v>0.19</v>
      </c>
      <c r="ED6" s="75" t="str">
        <f>IF(ED7="","",IF(ED7="-","【-】","【"&amp;SUBSTITUTE(TEXT(ED7,"#,##0.00"),"-","△")&amp;"】"))</f>
        <v>【0.08】</v>
      </c>
      <c r="EE6" s="75">
        <f t="shared" ref="EE6:EN6" si="12">IF(EE7="",NA(),EE7)</f>
        <v>0</v>
      </c>
      <c r="EF6" s="75">
        <f t="shared" si="12"/>
        <v>0</v>
      </c>
      <c r="EG6" s="75">
        <f t="shared" si="12"/>
        <v>0</v>
      </c>
      <c r="EH6" s="75">
        <f t="shared" si="12"/>
        <v>0</v>
      </c>
      <c r="EI6" s="75">
        <f t="shared" si="12"/>
        <v>0</v>
      </c>
      <c r="EJ6" s="83">
        <f t="shared" si="12"/>
        <v>2.e-002</v>
      </c>
      <c r="EK6" s="83">
        <f t="shared" si="12"/>
        <v>0.25</v>
      </c>
      <c r="EL6" s="83">
        <f t="shared" si="12"/>
        <v>5.e-002</v>
      </c>
      <c r="EM6" s="83">
        <f t="shared" si="12"/>
        <v>3.e-002</v>
      </c>
      <c r="EN6" s="83">
        <f t="shared" si="12"/>
        <v>3.e-002</v>
      </c>
      <c r="EO6" s="75" t="str">
        <f>IF(EO7="","",IF(EO7="-","【-】","【"&amp;SUBSTITUTE(TEXT(EO7,"#,##0.00"),"-","△")&amp;"】"))</f>
        <v>【0.02】</v>
      </c>
    </row>
    <row r="7" spans="1:148" s="61" customFormat="1">
      <c r="A7" s="62"/>
      <c r="B7" s="68">
        <v>2023</v>
      </c>
      <c r="C7" s="68">
        <v>16390</v>
      </c>
      <c r="D7" s="68">
        <v>46</v>
      </c>
      <c r="E7" s="68">
        <v>17</v>
      </c>
      <c r="F7" s="68">
        <v>5</v>
      </c>
      <c r="G7" s="68">
        <v>0</v>
      </c>
      <c r="H7" s="68" t="s">
        <v>95</v>
      </c>
      <c r="I7" s="68" t="s">
        <v>96</v>
      </c>
      <c r="J7" s="68" t="s">
        <v>97</v>
      </c>
      <c r="K7" s="68" t="s">
        <v>98</v>
      </c>
      <c r="L7" s="68" t="s">
        <v>99</v>
      </c>
      <c r="M7" s="68" t="s">
        <v>100</v>
      </c>
      <c r="N7" s="76" t="s">
        <v>101</v>
      </c>
      <c r="O7" s="76">
        <v>80.16</v>
      </c>
      <c r="P7" s="76">
        <v>2.86</v>
      </c>
      <c r="Q7" s="76">
        <v>100</v>
      </c>
      <c r="R7" s="76">
        <v>3680</v>
      </c>
      <c r="S7" s="76">
        <v>3129</v>
      </c>
      <c r="T7" s="76">
        <v>176.9</v>
      </c>
      <c r="U7" s="76">
        <v>17.690000000000001</v>
      </c>
      <c r="V7" s="76">
        <v>89</v>
      </c>
      <c r="W7" s="76">
        <v>0.11</v>
      </c>
      <c r="X7" s="76">
        <v>809.09</v>
      </c>
      <c r="Y7" s="76">
        <v>63</v>
      </c>
      <c r="Z7" s="76">
        <v>64.52</v>
      </c>
      <c r="AA7" s="76">
        <v>88.8</v>
      </c>
      <c r="AB7" s="76">
        <v>85.49</v>
      </c>
      <c r="AC7" s="76">
        <v>78.88</v>
      </c>
      <c r="AD7" s="76">
        <v>103.6</v>
      </c>
      <c r="AE7" s="76">
        <v>106.37</v>
      </c>
      <c r="AF7" s="76">
        <v>106.07</v>
      </c>
      <c r="AG7" s="76">
        <v>105.5</v>
      </c>
      <c r="AH7" s="76">
        <v>106.35</v>
      </c>
      <c r="AI7" s="76">
        <v>104.44</v>
      </c>
      <c r="AJ7" s="76">
        <v>596.84</v>
      </c>
      <c r="AK7" s="76">
        <v>750.17</v>
      </c>
      <c r="AL7" s="76">
        <v>797.81</v>
      </c>
      <c r="AM7" s="76">
        <v>932.26</v>
      </c>
      <c r="AN7" s="76">
        <v>1173.22</v>
      </c>
      <c r="AO7" s="76">
        <v>193.99</v>
      </c>
      <c r="AP7" s="76">
        <v>139.02000000000001</v>
      </c>
      <c r="AQ7" s="76">
        <v>132.04</v>
      </c>
      <c r="AR7" s="76">
        <v>145.43</v>
      </c>
      <c r="AS7" s="76">
        <v>129.88999999999999</v>
      </c>
      <c r="AT7" s="76">
        <v>124.06</v>
      </c>
      <c r="AU7" s="76">
        <v>-57.87</v>
      </c>
      <c r="AV7" s="76">
        <v>-55.32</v>
      </c>
      <c r="AW7" s="76">
        <v>7.73</v>
      </c>
      <c r="AX7" s="76">
        <v>59.87</v>
      </c>
      <c r="AY7" s="76">
        <v>115.88</v>
      </c>
      <c r="AZ7" s="76">
        <v>26.99</v>
      </c>
      <c r="BA7" s="76">
        <v>29.13</v>
      </c>
      <c r="BB7" s="76">
        <v>35.69</v>
      </c>
      <c r="BC7" s="76">
        <v>38.4</v>
      </c>
      <c r="BD7" s="76">
        <v>44.04</v>
      </c>
      <c r="BE7" s="76">
        <v>42.02</v>
      </c>
      <c r="BF7" s="76">
        <v>562.36</v>
      </c>
      <c r="BG7" s="76">
        <v>550.78</v>
      </c>
      <c r="BH7" s="76">
        <v>380</v>
      </c>
      <c r="BI7" s="76">
        <v>490.13</v>
      </c>
      <c r="BJ7" s="76">
        <v>475.15</v>
      </c>
      <c r="BK7" s="76">
        <v>826.83</v>
      </c>
      <c r="BL7" s="76">
        <v>867.83</v>
      </c>
      <c r="BM7" s="76">
        <v>791.76</v>
      </c>
      <c r="BN7" s="76">
        <v>900.82</v>
      </c>
      <c r="BO7" s="76">
        <v>839.21</v>
      </c>
      <c r="BP7" s="76">
        <v>785.1</v>
      </c>
      <c r="BQ7" s="76">
        <v>61.01</v>
      </c>
      <c r="BR7" s="76">
        <v>45.61</v>
      </c>
      <c r="BS7" s="76">
        <v>60.39</v>
      </c>
      <c r="BT7" s="76">
        <v>52.1</v>
      </c>
      <c r="BU7" s="76">
        <v>39.65</v>
      </c>
      <c r="BV7" s="76">
        <v>57.31</v>
      </c>
      <c r="BW7" s="76">
        <v>57.08</v>
      </c>
      <c r="BX7" s="76">
        <v>56.26</v>
      </c>
      <c r="BY7" s="76">
        <v>52.94</v>
      </c>
      <c r="BZ7" s="76">
        <v>52.05</v>
      </c>
      <c r="CA7" s="76">
        <v>56.93</v>
      </c>
      <c r="CB7" s="76">
        <v>290.85000000000002</v>
      </c>
      <c r="CC7" s="76">
        <v>389.81</v>
      </c>
      <c r="CD7" s="76">
        <v>295.51</v>
      </c>
      <c r="CE7" s="76">
        <v>347.13</v>
      </c>
      <c r="CF7" s="76">
        <v>459.4</v>
      </c>
      <c r="CG7" s="76">
        <v>273.52</v>
      </c>
      <c r="CH7" s="76">
        <v>274.99</v>
      </c>
      <c r="CI7" s="76">
        <v>282.08999999999997</v>
      </c>
      <c r="CJ7" s="76">
        <v>303.27999999999997</v>
      </c>
      <c r="CK7" s="76">
        <v>301.86</v>
      </c>
      <c r="CL7" s="76">
        <v>271.14999999999998</v>
      </c>
      <c r="CM7" s="76">
        <v>0</v>
      </c>
      <c r="CN7" s="76">
        <v>37.880000000000003</v>
      </c>
      <c r="CO7" s="76">
        <v>34.85</v>
      </c>
      <c r="CP7" s="76">
        <v>31.82</v>
      </c>
      <c r="CQ7" s="76">
        <v>30.3</v>
      </c>
      <c r="CR7" s="76">
        <v>50.14</v>
      </c>
      <c r="CS7" s="76">
        <v>54.83</v>
      </c>
      <c r="CT7" s="76">
        <v>66.53</v>
      </c>
      <c r="CU7" s="76">
        <v>52.35</v>
      </c>
      <c r="CV7" s="76">
        <v>46.25</v>
      </c>
      <c r="CW7" s="76">
        <v>49.87</v>
      </c>
      <c r="CX7" s="76">
        <v>93.07</v>
      </c>
      <c r="CY7" s="76">
        <v>93.33</v>
      </c>
      <c r="CZ7" s="76">
        <v>95.15</v>
      </c>
      <c r="DA7" s="76">
        <v>95</v>
      </c>
      <c r="DB7" s="76">
        <v>94.38</v>
      </c>
      <c r="DC7" s="76">
        <v>84.98</v>
      </c>
      <c r="DD7" s="76">
        <v>84.7</v>
      </c>
      <c r="DE7" s="76">
        <v>84.67</v>
      </c>
      <c r="DF7" s="76">
        <v>84.39</v>
      </c>
      <c r="DG7" s="76">
        <v>83.96</v>
      </c>
      <c r="DH7" s="76">
        <v>87.54</v>
      </c>
      <c r="DI7" s="76">
        <v>43.84</v>
      </c>
      <c r="DJ7" s="76">
        <v>45.88</v>
      </c>
      <c r="DK7" s="76">
        <v>47.92</v>
      </c>
      <c r="DL7" s="76">
        <v>49.95</v>
      </c>
      <c r="DM7" s="76">
        <v>51.99</v>
      </c>
      <c r="DN7" s="76">
        <v>23.06</v>
      </c>
      <c r="DO7" s="76">
        <v>20.34</v>
      </c>
      <c r="DP7" s="76">
        <v>21.85</v>
      </c>
      <c r="DQ7" s="76">
        <v>25.19</v>
      </c>
      <c r="DR7" s="76">
        <v>25.46</v>
      </c>
      <c r="DS7" s="76">
        <v>28.42</v>
      </c>
      <c r="DT7" s="76">
        <v>0</v>
      </c>
      <c r="DU7" s="76">
        <v>0</v>
      </c>
      <c r="DV7" s="76">
        <v>0</v>
      </c>
      <c r="DW7" s="76">
        <v>0</v>
      </c>
      <c r="DX7" s="76">
        <v>0</v>
      </c>
      <c r="DY7" s="76">
        <v>0</v>
      </c>
      <c r="DZ7" s="76">
        <v>0</v>
      </c>
      <c r="EA7" s="76">
        <v>0</v>
      </c>
      <c r="EB7" s="76">
        <v>0</v>
      </c>
      <c r="EC7" s="76">
        <v>0.19</v>
      </c>
      <c r="ED7" s="76">
        <v>8.e-002</v>
      </c>
      <c r="EE7" s="76">
        <v>0</v>
      </c>
      <c r="EF7" s="76">
        <v>0</v>
      </c>
      <c r="EG7" s="76">
        <v>0</v>
      </c>
      <c r="EH7" s="76">
        <v>0</v>
      </c>
      <c r="EI7" s="76">
        <v>0</v>
      </c>
      <c r="EJ7" s="76">
        <v>2.e-002</v>
      </c>
      <c r="EK7" s="76">
        <v>0.25</v>
      </c>
      <c r="EL7" s="76">
        <v>5.e-002</v>
      </c>
      <c r="EM7" s="76">
        <v>3.e-002</v>
      </c>
      <c r="EN7" s="76">
        <v>3.e-002</v>
      </c>
      <c r="EO7" s="76">
        <v>2.e-002</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3"/>
      <c r="B9" s="63" t="s">
        <v>102</v>
      </c>
      <c r="C9" s="63" t="s">
        <v>103</v>
      </c>
      <c r="D9" s="63" t="s">
        <v>104</v>
      </c>
      <c r="E9" s="63" t="s">
        <v>105</v>
      </c>
      <c r="F9" s="63" t="s">
        <v>106</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3" t="s">
        <v>2</v>
      </c>
      <c r="B10" s="69">
        <f>DATEVALUE($B7-B11&amp;"/1/"&amp;B12)</f>
        <v>36892</v>
      </c>
      <c r="C10" s="69">
        <f>DATEVALUE($B7-C11&amp;"/1/"&amp;C12)</f>
        <v>37257</v>
      </c>
      <c r="D10" s="69">
        <f>DATEVALUE($B7-D11&amp;"/1/"&amp;D12)</f>
        <v>37623</v>
      </c>
      <c r="E10" s="69">
        <f>DATEVALUE($B7-E11&amp;"/1/"&amp;E12)</f>
        <v>37989</v>
      </c>
      <c r="F10" s="69">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yuya-nakata</cp:lastModifiedBy>
  <dcterms:created xsi:type="dcterms:W3CDTF">2025-01-24T07:15:00Z</dcterms:created>
  <dcterms:modified xsi:type="dcterms:W3CDTF">2025-01-30T02:49:52Z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2025-01-30T02:49:52Z</vt:filetime>
  </property>
</Properties>
</file>